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0" windowWidth="15570" windowHeight="11280" activeTab="0"/>
  </bookViews>
  <sheets>
    <sheet name="ЯНВАРЬ 2018" sheetId="1" r:id="rId1"/>
  </sheets>
  <definedNames>
    <definedName name="Z_0D0B4097_B8BA_4B70_B4D2_3826997EB1A5_.wvu.PrintArea" localSheetId="0" hidden="1">'ЯНВАРЬ 2018'!$A$1:$H$79</definedName>
    <definedName name="Z_0D0B4097_B8BA_4B70_B4D2_3826997EB1A5_.wvu.PrintTitles" localSheetId="0" hidden="1">'ЯНВАРЬ 2018'!$A:$A,'ЯНВАРЬ 2018'!$4:$5</definedName>
    <definedName name="Z_0DD74779_E35C_471F_A6A9_AC86607D22E6_.wvu.PrintArea" localSheetId="0" hidden="1">'ЯНВАРЬ 2018'!$A$1:$H$79</definedName>
    <definedName name="Z_0DD74779_E35C_471F_A6A9_AC86607D22E6_.wvu.PrintTitles" localSheetId="0" hidden="1">'ЯНВАРЬ 2018'!$A:$A,'ЯНВАРЬ 2018'!$4:$5</definedName>
    <definedName name="Z_28E69304_C86A_49FF_9094_BF4B55B9B8E5_.wvu.PrintArea" localSheetId="0" hidden="1">'ЯНВАРЬ 2018'!$A$1:$H$79</definedName>
    <definedName name="Z_28E69304_C86A_49FF_9094_BF4B55B9B8E5_.wvu.PrintTitles" localSheetId="0" hidden="1">'ЯНВАРЬ 2018'!$A:$A,'ЯНВАРЬ 2018'!$4:$5</definedName>
    <definedName name="Z_2A513DA9_9BC8_4119_9CE1_D62584E1EFC3_.wvu.PrintArea" localSheetId="0" hidden="1">'ЯНВАРЬ 2018'!$A$1:$H$79</definedName>
    <definedName name="Z_2A513DA9_9BC8_4119_9CE1_D62584E1EFC3_.wvu.PrintTitles" localSheetId="0" hidden="1">'ЯНВАРЬ 2018'!$A:$A,'ЯНВАРЬ 2018'!$4:$5</definedName>
    <definedName name="Z_350D41E2_17FB_4C13_9421_1E2FC819D6C5_.wvu.PrintArea" localSheetId="0" hidden="1">'ЯНВАРЬ 2018'!$A$1:$H$79</definedName>
    <definedName name="Z_350D41E2_17FB_4C13_9421_1E2FC819D6C5_.wvu.PrintTitles" localSheetId="0" hidden="1">'ЯНВАРЬ 2018'!$A:$A,'ЯНВАРЬ 2018'!$4:$5</definedName>
    <definedName name="Z_BF167DEC_EC9B_49BC_BB1E_52F3D22CBCB4_.wvu.PrintArea" localSheetId="0" hidden="1">'ЯНВАРЬ 2018'!$A$1:$H$79</definedName>
    <definedName name="Z_BF167DEC_EC9B_49BC_BB1E_52F3D22CBCB4_.wvu.PrintTitles" localSheetId="0" hidden="1">'ЯНВАРЬ 2018'!$A:$A,'ЯНВАРЬ 2018'!$4:$5</definedName>
    <definedName name="_xlnm.Print_Titles" localSheetId="0">'ЯНВАРЬ 2018'!$A:$A,'ЯНВАРЬ 2018'!$4:$5</definedName>
    <definedName name="_xlnm.Print_Area" localSheetId="0">'ЯНВАРЬ 2018'!$A$1:$H$82</definedName>
  </definedNames>
  <calcPr fullCalcOnLoad="1"/>
</workbook>
</file>

<file path=xl/sharedStrings.xml><?xml version="1.0" encoding="utf-8"?>
<sst xmlns="http://schemas.openxmlformats.org/spreadsheetml/2006/main" count="95" uniqueCount="92">
  <si>
    <t>ПОКАЗАТЕЛИ</t>
  </si>
  <si>
    <t>Увеличение  (+)</t>
  </si>
  <si>
    <t>Уменьшение  (-)</t>
  </si>
  <si>
    <t>Всего</t>
  </si>
  <si>
    <t>ДОХОДЫ БЮДЖЕТА</t>
  </si>
  <si>
    <t>НАЛОГОВЫЕ И НЕНАЛОГОВЫЕ ДОХОДЫ</t>
  </si>
  <si>
    <t>Налог на доходы физических лиц</t>
  </si>
  <si>
    <t>Акцизы</t>
  </si>
  <si>
    <t>Единый сельскохозяйственный налог</t>
  </si>
  <si>
    <t>Налог на имущество физических лиц</t>
  </si>
  <si>
    <t>Земельный налог</t>
  </si>
  <si>
    <t>Прочие налоговые доходы</t>
  </si>
  <si>
    <t>Неналоговые доходы</t>
  </si>
  <si>
    <t>БЕЗВОЗМЕЗДНЫЕ ПОСТУПЛЕНИЯ</t>
  </si>
  <si>
    <t>Дотации, в т.ч.</t>
  </si>
  <si>
    <t>на выравнивание бюджетной обеспеченности</t>
  </si>
  <si>
    <t>на поддержку мер по обеспечению сбалансированности бюджетов</t>
  </si>
  <si>
    <t>Субвенции</t>
  </si>
  <si>
    <t>Иные межбюджетные трансферты</t>
  </si>
  <si>
    <t>ИТОГО ДОХОДОВ</t>
  </si>
  <si>
    <t>РАСХОДЫ БЮДЖЕТА</t>
  </si>
  <si>
    <t>Раздел I. Социально-значимые расходы</t>
  </si>
  <si>
    <t>Раздел II. Первоочередные расходы</t>
  </si>
  <si>
    <t xml:space="preserve">Расходы на первоочередные нужды, из них:                   </t>
  </si>
  <si>
    <t>Расходы на прочие нужды, из них:</t>
  </si>
  <si>
    <t>Раздел III. Расходы</t>
  </si>
  <si>
    <t>ИТОГО РАСХОДОВ</t>
  </si>
  <si>
    <t>Профицит (+)/дефицит (-)</t>
  </si>
  <si>
    <t>Долговые обязательства в цен. бумагах</t>
  </si>
  <si>
    <t>Бюджетные кредиты, полученные от других бюджетов</t>
  </si>
  <si>
    <t xml:space="preserve"> - получение бюджетных кредитов</t>
  </si>
  <si>
    <t xml:space="preserve"> - погашение бюджетных кредитов</t>
  </si>
  <si>
    <t>Кредиты, полученные от кредитных организаций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</si>
  <si>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</si>
  <si>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</si>
  <si>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Изменение остатков средств бюджетов</t>
  </si>
  <si>
    <t>Средства от возврата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</si>
  <si>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</si>
  <si>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Субсидии, в т.ч.</t>
  </si>
  <si>
    <t>капитального характера</t>
  </si>
  <si>
    <t>Общий объём фонда оплаты труда и взносы по обязательному социальному страхованию на выплаты по оплате труда работников и иные выплаты работникам, в т.ч.</t>
  </si>
  <si>
    <t>Другие расходы (за искл. групп 1, 2 и 3.1)</t>
  </si>
  <si>
    <t>Итого расходов без учёта безвозмездных поступлений</t>
  </si>
  <si>
    <t>Акции и иные формы участия в капитале</t>
  </si>
  <si>
    <t>Прочие источники финансирования дефицита бюджета</t>
  </si>
  <si>
    <t>СПРАВОЧНО</t>
  </si>
  <si>
    <t>Остатки средств бюджетов всего, в том числе:</t>
  </si>
  <si>
    <t>остатки целевых средств</t>
  </si>
  <si>
    <t>остатки нецелевых средств</t>
  </si>
  <si>
    <t>Текущий финансовый год</t>
  </si>
  <si>
    <t>Приложение № 1</t>
  </si>
  <si>
    <t>-</t>
  </si>
  <si>
    <t>на 01.01.2018</t>
  </si>
  <si>
    <t>Примечание (краткое обоснование изменений)</t>
  </si>
  <si>
    <t>Изменения, предусмотренные проектом решения</t>
  </si>
  <si>
    <t>Бюджетные ассигнования с учетом проекта решения</t>
  </si>
  <si>
    <t>Единый налог на вмененный доход</t>
  </si>
  <si>
    <t>Уплата налогов, сборов и иных платежей (ВР 850)</t>
  </si>
  <si>
    <t>Публичные нормативные выплаты гражданам несоциального характера (ВР 330)</t>
  </si>
  <si>
    <t>Расходы на обслуживание муниципального  долга (ВР 730)</t>
  </si>
  <si>
    <t>Субсидии некоммерческим организациям (за исключением государственных (муниципальных) учреждений (ВР 630)</t>
  </si>
  <si>
    <t>Исполнение судебных актов (ВР 830)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</si>
  <si>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                              (ВР 810)</t>
  </si>
  <si>
    <t>работников автономных и бюджетных учреждений  (из ВР 610)</t>
  </si>
  <si>
    <t>муниципальных органов (ВР 121 + 129)</t>
  </si>
  <si>
    <t>работников казенных учреждений (ВР 111 + 119)</t>
  </si>
  <si>
    <t>Социальные выплаты гражданам (ВР 310+320)</t>
  </si>
  <si>
    <t>Иные выплаты (ВР 112+113+122+123)</t>
  </si>
  <si>
    <t xml:space="preserve">Субсидии бюджетным и автономным учреждениям (ВР  610 + 620,   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 </t>
  </si>
  <si>
    <t>Капитальные вложения в объекты недвижимого имущества государственной (муниципальной) собственности (ВР 400)</t>
  </si>
  <si>
    <t>Закупка товаров, работ, услуг в целях капитального ремонта государственного (муниципального) имущества (ВР 243)</t>
  </si>
  <si>
    <t>Премии и гранты (ВР 350)</t>
  </si>
  <si>
    <t>Исполнение муниципальных гарантий без права регрессного требования гаранта к принципалу или уступки гаранту прав требования бененфициара к принципалу (ВР 843)</t>
  </si>
  <si>
    <t>Резервные средства (ВР 870)</t>
  </si>
  <si>
    <t>Исполнение  муниципальных гарантий</t>
  </si>
  <si>
    <t>Муниципальный долг</t>
  </si>
  <si>
    <t>на последнюю отчетную дату</t>
  </si>
  <si>
    <t xml:space="preserve">Просроченная кредиторская задолженность  всего, в том числе </t>
  </si>
  <si>
    <t>- по заработной плате</t>
  </si>
  <si>
    <t>- по начислениям на заработную плату</t>
  </si>
  <si>
    <t>- по коммунальным услугам</t>
  </si>
  <si>
    <t>- социальные выплаты</t>
  </si>
  <si>
    <t>ИСТОЧНИКИ ФИНАНСИРОВАНИЯ ДЕФИЦИТА  БЮДЖЕТА</t>
  </si>
  <si>
    <t xml:space="preserve">Иные закупки товаров, работ и услуг для обеспечения государственных(муниципальных) нужд  (ВР 240,  за исключением ВР 243 -закупки товаров, работ, услуг в целях капитального ремонта государственного (муниципального) имущества) </t>
  </si>
  <si>
    <t>Передвижки внутри бюджета</t>
  </si>
  <si>
    <t>Дотация на компенсацию дополнительных расходов на з/плату</t>
  </si>
  <si>
    <t>на частичную компенсацию дополнительных расходов на повышение оплаты труда работников бюджетной сферы</t>
  </si>
  <si>
    <t>Источники финансирования дефицита бюджета</t>
  </si>
  <si>
    <t>Свод изменений к проекту решения о внесении изменений в бюджет  муниципального образования "Нагибовское сельское поселение" Еврейской автономной области</t>
  </si>
  <si>
    <t>Первоначальный бюджет № 32 от 20.12.2018</t>
  </si>
  <si>
    <t>Уточненный бюджет</t>
  </si>
  <si>
    <t>--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</si>
</sst>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-* #,##0.0_р_._-;\-* #,##0.0_р_._-;_-* &quot;-&quot;??_р_._-;_-@_-"/>
    <numFmt numFmtId="174" formatCode="_-* #,##0_р_._-;\-* #,##0_р_._-;_-* &quot;-&quot;??_р_._-;_-@_-"/>
    <numFmt numFmtId="175" formatCode="#,##0.0"/>
  </numFmts>
  <fonts count="53">
    <font>
      <sz val="10"/>
      <name val="Arial"/>
      <family val="0"/>
    </font>
    <font>
      <u val="single"/>
      <sz val="13"/>
      <color indexed="12"/>
      <name val="Arial"/>
      <family val="2"/>
    </font>
    <font>
      <u val="single"/>
      <sz val="13"/>
      <color indexed="36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0" fillId="0" borderId="9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3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1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Border="1" applyAlignment="1" applyProtection="1">
      <alignment horizontal="left" vertical="center" wrapText="1"/>
      <protection locked="0"/>
    </xf>
    <xf numFmtId="2" fontId="18" fillId="0" borderId="10" xfId="0" applyNumberFormat="1" applyFont="1" applyFill="1" applyBorder="1" applyAlignment="1" applyProtection="1">
      <alignment vertical="center"/>
      <protection/>
    </xf>
    <xf numFmtId="2" fontId="10" fillId="0" borderId="10" xfId="0" applyNumberFormat="1" applyFont="1" applyFill="1" applyBorder="1" applyAlignment="1" applyProtection="1">
      <alignment vertical="center"/>
      <protection/>
    </xf>
    <xf numFmtId="2" fontId="15" fillId="0" borderId="10" xfId="0" applyNumberFormat="1" applyFont="1" applyFill="1" applyBorder="1" applyAlignment="1" applyProtection="1">
      <alignment vertical="center"/>
      <protection/>
    </xf>
    <xf numFmtId="2" fontId="9" fillId="0" borderId="10" xfId="0" applyNumberFormat="1" applyFont="1" applyFill="1" applyBorder="1" applyAlignment="1" applyProtection="1">
      <alignment vertical="center"/>
      <protection/>
    </xf>
    <xf numFmtId="2" fontId="12" fillId="0" borderId="10" xfId="0" applyNumberFormat="1" applyFont="1" applyBorder="1" applyAlignment="1" applyProtection="1">
      <alignment horizontal="left" vertical="center" wrapText="1"/>
      <protection locked="0"/>
    </xf>
    <xf numFmtId="2" fontId="13" fillId="0" borderId="10" xfId="0" applyNumberFormat="1" applyFont="1" applyFill="1" applyBorder="1" applyAlignment="1">
      <alignment wrapText="1"/>
    </xf>
    <xf numFmtId="2" fontId="14" fillId="0" borderId="10" xfId="0" applyNumberFormat="1" applyFont="1" applyBorder="1" applyAlignment="1" applyProtection="1">
      <alignment horizontal="left" vertical="center" wrapText="1"/>
      <protection locked="0"/>
    </xf>
    <xf numFmtId="2" fontId="11" fillId="0" borderId="10" xfId="0" applyNumberFormat="1" applyFont="1" applyFill="1" applyBorder="1" applyAlignment="1">
      <alignment wrapText="1"/>
    </xf>
    <xf numFmtId="2" fontId="14" fillId="0" borderId="10" xfId="0" applyNumberFormat="1" applyFont="1" applyFill="1" applyBorder="1" applyAlignment="1">
      <alignment vertical="top" wrapText="1"/>
    </xf>
    <xf numFmtId="2" fontId="14" fillId="0" borderId="10" xfId="0" applyNumberFormat="1" applyFont="1" applyFill="1" applyBorder="1" applyAlignment="1">
      <alignment wrapText="1"/>
    </xf>
    <xf numFmtId="2" fontId="16" fillId="0" borderId="10" xfId="0" applyNumberFormat="1" applyFont="1" applyBorder="1" applyAlignment="1" applyProtection="1">
      <alignment horizontal="left" vertical="center" wrapText="1"/>
      <protection locked="0"/>
    </xf>
    <xf numFmtId="2" fontId="16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17" fillId="0" borderId="10" xfId="0" applyNumberFormat="1" applyFont="1" applyBorder="1" applyAlignment="1" applyProtection="1">
      <alignment horizontal="left" vertical="center" wrapText="1"/>
      <protection locked="0"/>
    </xf>
    <xf numFmtId="2" fontId="14" fillId="0" borderId="10" xfId="0" applyNumberFormat="1" applyFont="1" applyBorder="1" applyAlignment="1">
      <alignment wrapText="1"/>
    </xf>
    <xf numFmtId="2" fontId="14" fillId="0" borderId="10" xfId="0" applyNumberFormat="1" applyFont="1" applyFill="1" applyBorder="1" applyAlignment="1">
      <alignment vertical="center" wrapText="1"/>
    </xf>
    <xf numFmtId="2" fontId="16" fillId="0" borderId="10" xfId="0" applyNumberFormat="1" applyFont="1" applyFill="1" applyBorder="1" applyAlignment="1">
      <alignment wrapText="1"/>
    </xf>
    <xf numFmtId="2" fontId="14" fillId="34" borderId="10" xfId="0" applyNumberFormat="1" applyFont="1" applyFill="1" applyBorder="1" applyAlignment="1" applyProtection="1">
      <alignment horizontal="left" vertical="center" wrapText="1"/>
      <protection locked="0"/>
    </xf>
    <xf numFmtId="2" fontId="10" fillId="0" borderId="10" xfId="0" applyNumberFormat="1" applyFont="1" applyFill="1" applyBorder="1" applyAlignment="1" applyProtection="1" quotePrefix="1">
      <alignment vertical="center" wrapText="1"/>
      <protection/>
    </xf>
    <xf numFmtId="2" fontId="10" fillId="0" borderId="10" xfId="0" applyNumberFormat="1" applyFont="1" applyFill="1" applyBorder="1" applyAlignment="1" applyProtection="1" quotePrefix="1">
      <alignment vertical="top" wrapText="1"/>
      <protection/>
    </xf>
    <xf numFmtId="2" fontId="17" fillId="0" borderId="10" xfId="0" applyNumberFormat="1" applyFont="1" applyFill="1" applyBorder="1" applyAlignment="1">
      <alignment wrapText="1"/>
    </xf>
    <xf numFmtId="2" fontId="14" fillId="0" borderId="10" xfId="0" applyNumberFormat="1" applyFont="1" applyFill="1" applyBorder="1" applyAlignment="1" quotePrefix="1">
      <alignment vertical="top" wrapText="1"/>
    </xf>
    <xf numFmtId="2" fontId="14" fillId="0" borderId="10" xfId="0" applyNumberFormat="1" applyFont="1" applyBorder="1" applyAlignment="1">
      <alignment/>
    </xf>
    <xf numFmtId="2" fontId="14" fillId="0" borderId="10" xfId="0" applyNumberFormat="1" applyFont="1" applyBorder="1" applyAlignment="1">
      <alignment vertical="center"/>
    </xf>
    <xf numFmtId="2" fontId="10" fillId="0" borderId="10" xfId="0" applyNumberFormat="1" applyFont="1" applyFill="1" applyBorder="1" applyAlignment="1" applyProtection="1">
      <alignment horizontal="center" vertical="center"/>
      <protection/>
    </xf>
    <xf numFmtId="2" fontId="14" fillId="0" borderId="10" xfId="0" applyNumberFormat="1" applyFont="1" applyFill="1" applyBorder="1" applyAlignment="1">
      <alignment/>
    </xf>
    <xf numFmtId="2" fontId="9" fillId="35" borderId="11" xfId="0" applyNumberFormat="1" applyFont="1" applyFill="1" applyBorder="1" applyAlignment="1" applyProtection="1">
      <alignment horizontal="center" vertical="center" wrapText="1"/>
      <protection locked="0"/>
    </xf>
    <xf numFmtId="2" fontId="9" fillId="35" borderId="10" xfId="0" applyNumberFormat="1" applyFont="1" applyFill="1" applyBorder="1" applyAlignment="1" applyProtection="1">
      <alignment horizontal="center" vertical="center" wrapText="1"/>
      <protection locked="0"/>
    </xf>
    <xf numFmtId="2" fontId="9" fillId="34" borderId="0" xfId="0" applyNumberFormat="1" applyFont="1" applyFill="1" applyBorder="1" applyAlignment="1" applyProtection="1">
      <alignment vertical="center" wrapText="1"/>
      <protection locked="0"/>
    </xf>
    <xf numFmtId="2" fontId="14" fillId="34" borderId="0" xfId="0" applyNumberFormat="1" applyFont="1" applyFill="1" applyBorder="1" applyAlignment="1">
      <alignment horizontal="center"/>
    </xf>
    <xf numFmtId="2" fontId="14" fillId="34" borderId="0" xfId="0" applyNumberFormat="1" applyFont="1" applyFill="1" applyBorder="1" applyAlignment="1">
      <alignment/>
    </xf>
    <xf numFmtId="2" fontId="14" fillId="34" borderId="0" xfId="0" applyNumberFormat="1" applyFont="1" applyFill="1" applyBorder="1" applyAlignment="1">
      <alignment horizontal="center" wrapText="1"/>
    </xf>
    <xf numFmtId="2" fontId="14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2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2" fontId="9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>
      <alignment/>
    </xf>
    <xf numFmtId="2" fontId="10" fillId="34" borderId="10" xfId="0" applyNumberFormat="1" applyFont="1" applyFill="1" applyBorder="1" applyAlignment="1" applyProtection="1">
      <alignment vertical="center"/>
      <protection/>
    </xf>
    <xf numFmtId="2" fontId="14" fillId="34" borderId="10" xfId="0" applyNumberFormat="1" applyFont="1" applyFill="1" applyBorder="1" applyAlignment="1">
      <alignment wrapText="1"/>
    </xf>
    <xf numFmtId="0" fontId="0" fillId="34" borderId="0" xfId="0" applyFont="1" applyFill="1" applyAlignment="1">
      <alignment/>
    </xf>
    <xf numFmtId="2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 applyProtection="1" quotePrefix="1">
      <alignment vertical="center"/>
      <protection/>
    </xf>
    <xf numFmtId="2" fontId="9" fillId="35" borderId="14" xfId="0" applyNumberFormat="1" applyFont="1" applyFill="1" applyBorder="1" applyAlignment="1" applyProtection="1">
      <alignment horizontal="center" vertical="center" wrapText="1"/>
      <protection locked="0"/>
    </xf>
    <xf numFmtId="2" fontId="9" fillId="35" borderId="15" xfId="0" applyNumberFormat="1" applyFont="1" applyFill="1" applyBorder="1" applyAlignment="1" applyProtection="1">
      <alignment horizontal="center" vertical="center" wrapText="1"/>
      <protection locked="0"/>
    </xf>
    <xf numFmtId="2" fontId="9" fillId="35" borderId="16" xfId="0" applyNumberFormat="1" applyFont="1" applyFill="1" applyBorder="1" applyAlignment="1" applyProtection="1">
      <alignment horizontal="center" vertical="center" wrapText="1"/>
      <protection locked="0"/>
    </xf>
    <xf numFmtId="2" fontId="9" fillId="35" borderId="12" xfId="0" applyNumberFormat="1" applyFont="1" applyFill="1" applyBorder="1" applyAlignment="1" applyProtection="1">
      <alignment horizontal="center" vertical="center" wrapText="1"/>
      <protection locked="0"/>
    </xf>
    <xf numFmtId="2" fontId="9" fillId="35" borderId="17" xfId="0" applyNumberFormat="1" applyFont="1" applyFill="1" applyBorder="1" applyAlignment="1" applyProtection="1">
      <alignment horizontal="center" vertical="center" wrapText="1"/>
      <protection locked="0"/>
    </xf>
    <xf numFmtId="2" fontId="9" fillId="35" borderId="13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35" borderId="18" xfId="0" applyNumberFormat="1" applyFont="1" applyFill="1" applyBorder="1" applyAlignment="1" applyProtection="1">
      <alignment horizontal="center" vertical="center" wrapText="1"/>
      <protection locked="0"/>
    </xf>
    <xf numFmtId="3" fontId="9" fillId="35" borderId="19" xfId="0" applyNumberFormat="1" applyFont="1" applyFill="1" applyBorder="1" applyAlignment="1" applyProtection="1">
      <alignment horizontal="center" vertical="center" wrapText="1"/>
      <protection locked="0"/>
    </xf>
    <xf numFmtId="3" fontId="9" fillId="35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top" wrapText="1"/>
      <protection locked="0"/>
    </xf>
    <xf numFmtId="3" fontId="9" fillId="36" borderId="11" xfId="0" applyNumberFormat="1" applyFont="1" applyFill="1" applyBorder="1" applyAlignment="1" applyProtection="1">
      <alignment horizontal="center" vertical="center" wrapText="1"/>
      <protection locked="0"/>
    </xf>
    <xf numFmtId="3" fontId="9" fillId="36" borderId="21" xfId="0" applyNumberFormat="1" applyFont="1" applyFill="1" applyBorder="1" applyAlignment="1" applyProtection="1">
      <alignment horizontal="center" vertical="center" wrapText="1"/>
      <protection locked="0"/>
    </xf>
    <xf numFmtId="3" fontId="9" fillId="36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3" fontId="10" fillId="37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33" borderId="18" xfId="0" applyNumberFormat="1" applyFont="1" applyFill="1" applyBorder="1" applyAlignment="1" applyProtection="1">
      <alignment horizontal="center" vertical="center" wrapText="1"/>
      <protection locked="0"/>
    </xf>
    <xf numFmtId="3" fontId="9" fillId="33" borderId="19" xfId="0" applyNumberFormat="1" applyFont="1" applyFill="1" applyBorder="1" applyAlignment="1" applyProtection="1">
      <alignment horizontal="center" vertical="center" wrapText="1"/>
      <protection locked="0"/>
    </xf>
    <xf numFmtId="3" fontId="9" fillId="33" borderId="20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Стиль 1" xfId="56"/>
    <cellStyle name="Стиль 2" xfId="57"/>
    <cellStyle name="Стиль 3" xfId="58"/>
    <cellStyle name="Стиль 4" xfId="59"/>
    <cellStyle name="Стиль 5" xfId="60"/>
    <cellStyle name="Стиль 6" xfId="61"/>
    <cellStyle name="Текст предупреждения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view="pageBreakPreview" zoomScaleNormal="89" zoomScaleSheetLayoutView="100" zoomScalePageLayoutView="0" workbookViewId="0" topLeftCell="A1">
      <pane xSplit="1" ySplit="3" topLeftCell="B4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48" sqref="E48"/>
    </sheetView>
  </sheetViews>
  <sheetFormatPr defaultColWidth="9.140625" defaultRowHeight="12.75"/>
  <cols>
    <col min="1" max="1" width="73.7109375" style="0" customWidth="1"/>
    <col min="2" max="2" width="22.00390625" style="0" customWidth="1"/>
    <col min="3" max="3" width="21.57421875" style="0" customWidth="1"/>
    <col min="4" max="4" width="14.00390625" style="0" customWidth="1"/>
    <col min="5" max="5" width="14.28125" style="0" customWidth="1"/>
    <col min="6" max="6" width="13.8515625" style="0" customWidth="1"/>
    <col min="7" max="7" width="16.140625" style="0" customWidth="1"/>
    <col min="8" max="8" width="25.7109375" style="8" customWidth="1"/>
    <col min="9" max="9" width="12.421875" style="0" customWidth="1"/>
  </cols>
  <sheetData>
    <row r="1" spans="1:8" ht="18.75">
      <c r="A1" s="2"/>
      <c r="B1" s="1"/>
      <c r="C1" s="1"/>
      <c r="D1" s="1"/>
      <c r="E1" s="1"/>
      <c r="F1" s="1"/>
      <c r="G1" s="71" t="s">
        <v>50</v>
      </c>
      <c r="H1" s="71"/>
    </row>
    <row r="2" spans="1:8" ht="43.5" customHeight="1">
      <c r="A2" s="67" t="s">
        <v>88</v>
      </c>
      <c r="B2" s="67"/>
      <c r="C2" s="67"/>
      <c r="D2" s="67"/>
      <c r="E2" s="67"/>
      <c r="F2" s="67"/>
      <c r="G2" s="67"/>
      <c r="H2" s="67"/>
    </row>
    <row r="3" spans="1:8" ht="25.5" customHeight="1">
      <c r="A3" s="68" t="s">
        <v>0</v>
      </c>
      <c r="B3" s="73" t="s">
        <v>49</v>
      </c>
      <c r="C3" s="74"/>
      <c r="D3" s="74"/>
      <c r="E3" s="74"/>
      <c r="F3" s="74"/>
      <c r="G3" s="74"/>
      <c r="H3" s="75"/>
    </row>
    <row r="4" spans="1:8" ht="27" customHeight="1">
      <c r="A4" s="69"/>
      <c r="B4" s="63" t="s">
        <v>89</v>
      </c>
      <c r="C4" s="72" t="s">
        <v>90</v>
      </c>
      <c r="D4" s="63" t="s">
        <v>54</v>
      </c>
      <c r="E4" s="63"/>
      <c r="F4" s="63"/>
      <c r="G4" s="63" t="s">
        <v>55</v>
      </c>
      <c r="H4" s="63" t="s">
        <v>53</v>
      </c>
    </row>
    <row r="5" spans="1:8" ht="96.75" customHeight="1">
      <c r="A5" s="70"/>
      <c r="B5" s="63"/>
      <c r="C5" s="72"/>
      <c r="D5" s="11" t="s">
        <v>1</v>
      </c>
      <c r="E5" s="11" t="s">
        <v>2</v>
      </c>
      <c r="F5" s="11" t="s">
        <v>3</v>
      </c>
      <c r="G5" s="63"/>
      <c r="H5" s="63"/>
    </row>
    <row r="6" spans="1:8" ht="15">
      <c r="A6" s="12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s="3" customFormat="1" ht="17.25" customHeight="1">
      <c r="A7" s="64" t="s">
        <v>4</v>
      </c>
      <c r="B7" s="65"/>
      <c r="C7" s="65"/>
      <c r="D7" s="65"/>
      <c r="E7" s="65"/>
      <c r="F7" s="65"/>
      <c r="G7" s="65"/>
      <c r="H7" s="66"/>
    </row>
    <row r="8" spans="1:8" s="6" customFormat="1" ht="15">
      <c r="A8" s="18" t="s">
        <v>19</v>
      </c>
      <c r="B8" s="15">
        <f>B9+B18</f>
        <v>23399449.490000002</v>
      </c>
      <c r="C8" s="17">
        <f>C9+C18</f>
        <v>23425549.490000002</v>
      </c>
      <c r="D8" s="17">
        <f>D9+D18</f>
        <v>0</v>
      </c>
      <c r="E8" s="17">
        <f>E9+E18</f>
        <v>0</v>
      </c>
      <c r="F8" s="17">
        <f aca="true" t="shared" si="0" ref="F8:F28">D8+E8</f>
        <v>0</v>
      </c>
      <c r="G8" s="15">
        <f>C8+F8</f>
        <v>23425549.490000002</v>
      </c>
      <c r="H8" s="19"/>
    </row>
    <row r="9" spans="1:8" ht="15">
      <c r="A9" s="20" t="s">
        <v>5</v>
      </c>
      <c r="B9" s="15">
        <f>B10+B11+B13+B16+B17+B14+B15</f>
        <v>2186949.49</v>
      </c>
      <c r="C9" s="15">
        <f>C10+C11+C13+C16+C17+C14+C15</f>
        <v>2186949.49</v>
      </c>
      <c r="D9" s="15">
        <f>D10+D11+D13+D16+D17</f>
        <v>0</v>
      </c>
      <c r="E9" s="15">
        <f>E10+E11+E13+E16+E17</f>
        <v>0</v>
      </c>
      <c r="F9" s="15">
        <f>F10+F11+F13+F16+F17</f>
        <v>0</v>
      </c>
      <c r="G9" s="15">
        <f>G10+G11+G13+G16+G17+G14+G15</f>
        <v>2186949.49</v>
      </c>
      <c r="H9" s="21"/>
    </row>
    <row r="10" spans="1:8" ht="15">
      <c r="A10" s="20" t="s">
        <v>6</v>
      </c>
      <c r="B10" s="15">
        <v>702000</v>
      </c>
      <c r="C10" s="15">
        <v>702000</v>
      </c>
      <c r="D10" s="15"/>
      <c r="E10" s="15"/>
      <c r="F10" s="15"/>
      <c r="G10" s="15">
        <v>702000</v>
      </c>
      <c r="H10" s="21"/>
    </row>
    <row r="11" spans="1:8" ht="15">
      <c r="A11" s="20" t="s">
        <v>7</v>
      </c>
      <c r="B11" s="15">
        <v>562949.49</v>
      </c>
      <c r="C11" s="15">
        <v>562949.49</v>
      </c>
      <c r="D11" s="15"/>
      <c r="E11" s="15"/>
      <c r="F11" s="15"/>
      <c r="G11" s="15">
        <v>562949.49</v>
      </c>
      <c r="H11" s="21"/>
    </row>
    <row r="12" spans="1:8" ht="15">
      <c r="A12" s="20" t="s">
        <v>56</v>
      </c>
      <c r="B12" s="15"/>
      <c r="C12" s="15"/>
      <c r="D12" s="15"/>
      <c r="E12" s="15"/>
      <c r="F12" s="15"/>
      <c r="G12" s="15"/>
      <c r="H12" s="21"/>
    </row>
    <row r="13" spans="1:8" ht="15">
      <c r="A13" s="20" t="s">
        <v>8</v>
      </c>
      <c r="B13" s="15">
        <v>360000</v>
      </c>
      <c r="C13" s="15">
        <v>360000</v>
      </c>
      <c r="D13" s="15"/>
      <c r="E13" s="15"/>
      <c r="F13" s="15"/>
      <c r="G13" s="15">
        <v>360000</v>
      </c>
      <c r="H13" s="21"/>
    </row>
    <row r="14" spans="1:8" ht="15">
      <c r="A14" s="20" t="s">
        <v>9</v>
      </c>
      <c r="B14" s="15">
        <v>38000</v>
      </c>
      <c r="C14" s="15">
        <v>38000</v>
      </c>
      <c r="D14" s="15"/>
      <c r="E14" s="15"/>
      <c r="F14" s="15"/>
      <c r="G14" s="15">
        <v>38000</v>
      </c>
      <c r="H14" s="21"/>
    </row>
    <row r="15" spans="1:8" ht="15">
      <c r="A15" s="20" t="s">
        <v>10</v>
      </c>
      <c r="B15" s="15">
        <v>430000</v>
      </c>
      <c r="C15" s="15">
        <v>430000</v>
      </c>
      <c r="D15" s="15"/>
      <c r="E15" s="15"/>
      <c r="F15" s="15"/>
      <c r="G15" s="15">
        <v>430000</v>
      </c>
      <c r="H15" s="21"/>
    </row>
    <row r="16" spans="1:8" ht="15">
      <c r="A16" s="20" t="s">
        <v>11</v>
      </c>
      <c r="B16" s="15"/>
      <c r="C16" s="15"/>
      <c r="D16" s="15"/>
      <c r="E16" s="15"/>
      <c r="F16" s="15"/>
      <c r="G16" s="15"/>
      <c r="H16" s="22"/>
    </row>
    <row r="17" spans="1:8" ht="15">
      <c r="A17" s="20" t="s">
        <v>12</v>
      </c>
      <c r="B17" s="15">
        <v>94000</v>
      </c>
      <c r="C17" s="15">
        <v>94000</v>
      </c>
      <c r="D17" s="15"/>
      <c r="E17" s="15"/>
      <c r="F17" s="15"/>
      <c r="G17" s="15">
        <v>94000</v>
      </c>
      <c r="H17" s="23"/>
    </row>
    <row r="18" spans="1:8" ht="15">
      <c r="A18" s="20" t="s">
        <v>13</v>
      </c>
      <c r="B18" s="15">
        <f>B20+B19</f>
        <v>21212500</v>
      </c>
      <c r="C18" s="15">
        <f>C20+C19</f>
        <v>21238600</v>
      </c>
      <c r="D18" s="15">
        <f>D20+D19</f>
        <v>0</v>
      </c>
      <c r="E18" s="15">
        <f>E20+E19</f>
        <v>0</v>
      </c>
      <c r="F18" s="15">
        <f t="shared" si="0"/>
        <v>0</v>
      </c>
      <c r="G18" s="15">
        <f>C18+F18</f>
        <v>21238600</v>
      </c>
      <c r="H18" s="21"/>
    </row>
    <row r="19" spans="1:8" ht="34.5" customHeight="1">
      <c r="A19" s="20" t="s">
        <v>36</v>
      </c>
      <c r="B19" s="15">
        <v>0</v>
      </c>
      <c r="C19" s="15">
        <v>0</v>
      </c>
      <c r="D19" s="15"/>
      <c r="E19" s="15"/>
      <c r="F19" s="15">
        <f t="shared" si="0"/>
        <v>0</v>
      </c>
      <c r="G19" s="15">
        <f>C19+F19</f>
        <v>0</v>
      </c>
      <c r="H19" s="21"/>
    </row>
    <row r="20" spans="1:8" ht="30">
      <c r="A20" s="20" t="s">
        <v>37</v>
      </c>
      <c r="B20" s="16">
        <f>B21+B25+B27+B28</f>
        <v>21212500</v>
      </c>
      <c r="C20" s="16">
        <v>21238600</v>
      </c>
      <c r="D20" s="16">
        <f>D21+D25+D27+D28</f>
        <v>0</v>
      </c>
      <c r="E20" s="16">
        <f>E21+E25+E27+E28</f>
        <v>0</v>
      </c>
      <c r="F20" s="15">
        <f t="shared" si="0"/>
        <v>0</v>
      </c>
      <c r="G20" s="16">
        <f>G21+G25+G27+G28</f>
        <v>21238600</v>
      </c>
      <c r="H20" s="23"/>
    </row>
    <row r="21" spans="1:8" ht="15">
      <c r="A21" s="20" t="s">
        <v>14</v>
      </c>
      <c r="B21" s="16">
        <f aca="true" t="shared" si="1" ref="B21:G21">B22+B23+B24</f>
        <v>21058000</v>
      </c>
      <c r="C21" s="16">
        <f>C22+C23+C24</f>
        <v>21058000</v>
      </c>
      <c r="D21" s="16">
        <f>D22+D23+D24</f>
        <v>0</v>
      </c>
      <c r="E21" s="16">
        <f t="shared" si="1"/>
        <v>0</v>
      </c>
      <c r="F21" s="16"/>
      <c r="G21" s="16">
        <f t="shared" si="1"/>
        <v>21058000</v>
      </c>
      <c r="H21" s="21"/>
    </row>
    <row r="22" spans="1:8" ht="15">
      <c r="A22" s="24" t="s">
        <v>15</v>
      </c>
      <c r="B22" s="16">
        <v>17443800</v>
      </c>
      <c r="C22" s="16">
        <v>17443800</v>
      </c>
      <c r="D22" s="16"/>
      <c r="E22" s="16"/>
      <c r="F22" s="15">
        <f t="shared" si="0"/>
        <v>0</v>
      </c>
      <c r="G22" s="15">
        <v>17443800</v>
      </c>
      <c r="H22" s="21"/>
    </row>
    <row r="23" spans="1:8" ht="24.75" customHeight="1">
      <c r="A23" s="24" t="s">
        <v>16</v>
      </c>
      <c r="B23" s="15">
        <v>3614200</v>
      </c>
      <c r="C23" s="15">
        <v>3614200</v>
      </c>
      <c r="D23" s="15"/>
      <c r="E23" s="15"/>
      <c r="F23" s="15">
        <f t="shared" si="0"/>
        <v>0</v>
      </c>
      <c r="G23" s="15">
        <v>3614200</v>
      </c>
      <c r="H23" s="23"/>
    </row>
    <row r="24" spans="1:8" ht="110.25" customHeight="1">
      <c r="A24" s="24" t="s">
        <v>86</v>
      </c>
      <c r="B24" s="15"/>
      <c r="C24" s="15"/>
      <c r="D24" s="15"/>
      <c r="E24" s="15"/>
      <c r="F24" s="15">
        <f t="shared" si="0"/>
        <v>0</v>
      </c>
      <c r="G24" s="15"/>
      <c r="H24" s="23"/>
    </row>
    <row r="25" spans="1:8" ht="15">
      <c r="A25" s="20" t="s">
        <v>38</v>
      </c>
      <c r="B25" s="15"/>
      <c r="C25" s="15"/>
      <c r="D25" s="15">
        <v>0</v>
      </c>
      <c r="E25" s="15"/>
      <c r="F25" s="15">
        <f t="shared" si="0"/>
        <v>0</v>
      </c>
      <c r="G25" s="15">
        <f>C25+F25</f>
        <v>0</v>
      </c>
      <c r="H25" s="21"/>
    </row>
    <row r="26" spans="1:8" s="3" customFormat="1" ht="15">
      <c r="A26" s="25" t="s">
        <v>39</v>
      </c>
      <c r="B26" s="15"/>
      <c r="C26" s="15"/>
      <c r="D26" s="15"/>
      <c r="E26" s="15"/>
      <c r="F26" s="15">
        <f t="shared" si="0"/>
        <v>0</v>
      </c>
      <c r="G26" s="15">
        <f>C26+F26</f>
        <v>0</v>
      </c>
      <c r="H26" s="21"/>
    </row>
    <row r="27" spans="1:8" ht="15">
      <c r="A27" s="20" t="s">
        <v>17</v>
      </c>
      <c r="B27" s="15">
        <v>154500</v>
      </c>
      <c r="C27" s="15">
        <v>180600</v>
      </c>
      <c r="D27" s="15"/>
      <c r="E27" s="15"/>
      <c r="F27" s="15">
        <f t="shared" si="0"/>
        <v>0</v>
      </c>
      <c r="G27" s="15">
        <f>C27+F27</f>
        <v>180600</v>
      </c>
      <c r="H27" s="22"/>
    </row>
    <row r="28" spans="1:8" ht="15">
      <c r="A28" s="20" t="s">
        <v>18</v>
      </c>
      <c r="B28" s="15"/>
      <c r="C28" s="15"/>
      <c r="D28" s="15"/>
      <c r="E28" s="15"/>
      <c r="F28" s="15">
        <f t="shared" si="0"/>
        <v>0</v>
      </c>
      <c r="G28" s="15">
        <f>C28+F28</f>
        <v>0</v>
      </c>
      <c r="H28" s="23"/>
    </row>
    <row r="29" spans="1:8" ht="12.75">
      <c r="A29" s="57" t="s">
        <v>20</v>
      </c>
      <c r="B29" s="58"/>
      <c r="C29" s="58"/>
      <c r="D29" s="58"/>
      <c r="E29" s="58"/>
      <c r="F29" s="58"/>
      <c r="G29" s="58"/>
      <c r="H29" s="59"/>
    </row>
    <row r="30" spans="1:8" ht="12.75">
      <c r="A30" s="60"/>
      <c r="B30" s="61"/>
      <c r="C30" s="61"/>
      <c r="D30" s="61"/>
      <c r="E30" s="61"/>
      <c r="F30" s="61"/>
      <c r="G30" s="61"/>
      <c r="H30" s="62"/>
    </row>
    <row r="31" spans="1:8" ht="15">
      <c r="A31" s="26" t="s">
        <v>21</v>
      </c>
      <c r="B31" s="14">
        <f>B32+B36</f>
        <v>17687898</v>
      </c>
      <c r="C31" s="14">
        <f>C32+C36</f>
        <v>18611187.13</v>
      </c>
      <c r="D31" s="14">
        <f>D32+D36</f>
        <v>0</v>
      </c>
      <c r="E31" s="14">
        <f>E32+E36</f>
        <v>0</v>
      </c>
      <c r="F31" s="14">
        <f>D31+E31</f>
        <v>0</v>
      </c>
      <c r="G31" s="14">
        <f>C31+F31</f>
        <v>18611187.13</v>
      </c>
      <c r="H31" s="27"/>
    </row>
    <row r="32" spans="1:8" ht="45">
      <c r="A32" s="20" t="s">
        <v>40</v>
      </c>
      <c r="B32" s="15">
        <f>B33+B34+B35</f>
        <v>17558298</v>
      </c>
      <c r="C32" s="15">
        <f>C33+C34+C35</f>
        <v>18481587.13</v>
      </c>
      <c r="D32" s="15">
        <f>D33+D34+D35</f>
        <v>0</v>
      </c>
      <c r="E32" s="15">
        <f>E33+E34+E35</f>
        <v>0</v>
      </c>
      <c r="F32" s="15">
        <f aca="true" t="shared" si="2" ref="F32:F58">D32+E32</f>
        <v>0</v>
      </c>
      <c r="G32" s="15">
        <f aca="true" t="shared" si="3" ref="G32:G56">C32+F32</f>
        <v>18481587.13</v>
      </c>
      <c r="H32" s="23" t="s">
        <v>85</v>
      </c>
    </row>
    <row r="33" spans="1:8" ht="15">
      <c r="A33" s="20" t="s">
        <v>64</v>
      </c>
      <c r="B33" s="15">
        <v>8604742</v>
      </c>
      <c r="C33" s="15">
        <v>9166988.79</v>
      </c>
      <c r="D33" s="15"/>
      <c r="E33" s="15"/>
      <c r="F33" s="15">
        <f t="shared" si="2"/>
        <v>0</v>
      </c>
      <c r="G33" s="15">
        <f t="shared" si="3"/>
        <v>9166988.79</v>
      </c>
      <c r="H33" s="28"/>
    </row>
    <row r="34" spans="1:8" ht="15">
      <c r="A34" s="20" t="s">
        <v>65</v>
      </c>
      <c r="B34" s="15">
        <v>8953556</v>
      </c>
      <c r="C34" s="15">
        <v>9314598.34</v>
      </c>
      <c r="D34" s="15"/>
      <c r="E34" s="15"/>
      <c r="F34" s="15">
        <f t="shared" si="2"/>
        <v>0</v>
      </c>
      <c r="G34" s="15">
        <f t="shared" si="3"/>
        <v>9314598.34</v>
      </c>
      <c r="H34" s="28"/>
    </row>
    <row r="35" spans="1:8" ht="15">
      <c r="A35" s="20" t="s">
        <v>63</v>
      </c>
      <c r="B35" s="15"/>
      <c r="C35" s="15"/>
      <c r="D35" s="15"/>
      <c r="E35" s="15"/>
      <c r="F35" s="15">
        <f t="shared" si="2"/>
        <v>0</v>
      </c>
      <c r="G35" s="15">
        <f t="shared" si="3"/>
        <v>0</v>
      </c>
      <c r="H35" s="23"/>
    </row>
    <row r="36" spans="1:8" ht="15">
      <c r="A36" s="20" t="s">
        <v>66</v>
      </c>
      <c r="B36" s="15">
        <v>129600</v>
      </c>
      <c r="C36" s="15">
        <v>129600</v>
      </c>
      <c r="D36" s="15">
        <v>0</v>
      </c>
      <c r="E36" s="15"/>
      <c r="F36" s="15">
        <f t="shared" si="2"/>
        <v>0</v>
      </c>
      <c r="G36" s="15">
        <f t="shared" si="3"/>
        <v>129600</v>
      </c>
      <c r="H36" s="22"/>
    </row>
    <row r="37" spans="1:8" ht="15">
      <c r="A37" s="26" t="s">
        <v>22</v>
      </c>
      <c r="B37" s="14">
        <f>B38+B39+B43</f>
        <v>5562793.49</v>
      </c>
      <c r="C37" s="14">
        <f>C38+C39+C43</f>
        <v>9143027.54</v>
      </c>
      <c r="D37" s="14">
        <f>D38+D39+D43</f>
        <v>100000</v>
      </c>
      <c r="E37" s="14">
        <f>E38+E39+E43</f>
        <v>-100000</v>
      </c>
      <c r="F37" s="14">
        <f>F38+F39+F43</f>
        <v>0</v>
      </c>
      <c r="G37" s="14">
        <f t="shared" si="3"/>
        <v>9143027.54</v>
      </c>
      <c r="H37" s="23"/>
    </row>
    <row r="38" spans="1:8" s="4" customFormat="1" ht="15">
      <c r="A38" s="20" t="s">
        <v>59</v>
      </c>
      <c r="B38" s="15"/>
      <c r="C38" s="15"/>
      <c r="D38" s="15"/>
      <c r="E38" s="15"/>
      <c r="F38" s="15">
        <f t="shared" si="2"/>
        <v>0</v>
      </c>
      <c r="G38" s="15">
        <f t="shared" si="3"/>
        <v>0</v>
      </c>
      <c r="H38" s="28"/>
    </row>
    <row r="39" spans="1:8" s="5" customFormat="1" ht="15">
      <c r="A39" s="24" t="s">
        <v>23</v>
      </c>
      <c r="B39" s="16">
        <f>B40+B41+B42</f>
        <v>5449793.49</v>
      </c>
      <c r="C39" s="16">
        <f>C40+C41+C42</f>
        <v>9030027.54</v>
      </c>
      <c r="D39" s="16">
        <f>D40+D41+D42</f>
        <v>0</v>
      </c>
      <c r="E39" s="16">
        <f>E40+E41+E42</f>
        <v>-100000</v>
      </c>
      <c r="F39" s="16">
        <f>F40+F41+F42</f>
        <v>-100000</v>
      </c>
      <c r="G39" s="16">
        <f t="shared" si="3"/>
        <v>8930027.54</v>
      </c>
      <c r="H39" s="29"/>
    </row>
    <row r="40" spans="1:8" ht="15">
      <c r="A40" s="30" t="s">
        <v>67</v>
      </c>
      <c r="B40" s="15">
        <v>71280</v>
      </c>
      <c r="C40" s="15">
        <v>95400</v>
      </c>
      <c r="D40" s="15"/>
      <c r="E40" s="15"/>
      <c r="F40" s="15">
        <f>D40+E40</f>
        <v>0</v>
      </c>
      <c r="G40" s="15">
        <f t="shared" si="3"/>
        <v>95400</v>
      </c>
      <c r="H40" s="23"/>
    </row>
    <row r="41" spans="1:8" ht="60">
      <c r="A41" s="20" t="s">
        <v>83</v>
      </c>
      <c r="B41" s="15">
        <v>5378513.49</v>
      </c>
      <c r="C41" s="15">
        <v>8934627.54</v>
      </c>
      <c r="D41" s="15">
        <v>0</v>
      </c>
      <c r="E41" s="15">
        <v>-100000</v>
      </c>
      <c r="F41" s="15">
        <f>D41+E41</f>
        <v>-100000</v>
      </c>
      <c r="G41" s="15">
        <f t="shared" si="3"/>
        <v>8834627.54</v>
      </c>
      <c r="H41" s="23" t="s">
        <v>84</v>
      </c>
    </row>
    <row r="42" spans="1:8" ht="30">
      <c r="A42" s="20" t="s">
        <v>58</v>
      </c>
      <c r="B42" s="15"/>
      <c r="C42" s="15"/>
      <c r="D42" s="15"/>
      <c r="E42" s="15"/>
      <c r="F42" s="15">
        <f t="shared" si="2"/>
        <v>0</v>
      </c>
      <c r="G42" s="15">
        <f t="shared" si="3"/>
        <v>0</v>
      </c>
      <c r="H42" s="23"/>
    </row>
    <row r="43" spans="1:8" ht="15">
      <c r="A43" s="24" t="s">
        <v>24</v>
      </c>
      <c r="B43" s="15">
        <f>B44+B45+B46+B47+B48</f>
        <v>113000</v>
      </c>
      <c r="C43" s="15">
        <f>C44+C45+C46+C47+C48</f>
        <v>113000</v>
      </c>
      <c r="D43" s="15">
        <f>D44+D45+D46+D47+D48</f>
        <v>100000</v>
      </c>
      <c r="E43" s="15">
        <v>0</v>
      </c>
      <c r="F43" s="15">
        <f t="shared" si="2"/>
        <v>100000</v>
      </c>
      <c r="G43" s="15">
        <f t="shared" si="3"/>
        <v>213000</v>
      </c>
      <c r="H43" s="23"/>
    </row>
    <row r="44" spans="1:8" ht="60">
      <c r="A44" s="20" t="s">
        <v>68</v>
      </c>
      <c r="B44" s="15"/>
      <c r="C44" s="15"/>
      <c r="D44" s="15"/>
      <c r="E44" s="56" t="s">
        <v>91</v>
      </c>
      <c r="F44" s="15" t="e">
        <f t="shared" si="2"/>
        <v>#VALUE!</v>
      </c>
      <c r="G44" s="15" t="e">
        <f t="shared" si="3"/>
        <v>#VALUE!</v>
      </c>
      <c r="H44" s="31"/>
    </row>
    <row r="45" spans="1:8" ht="30">
      <c r="A45" s="20" t="s">
        <v>60</v>
      </c>
      <c r="B45" s="15"/>
      <c r="C45" s="15"/>
      <c r="D45" s="15"/>
      <c r="E45" s="15"/>
      <c r="F45" s="15">
        <f t="shared" si="2"/>
        <v>0</v>
      </c>
      <c r="G45" s="15">
        <f t="shared" si="3"/>
        <v>0</v>
      </c>
      <c r="H45" s="32"/>
    </row>
    <row r="46" spans="1:8" ht="45">
      <c r="A46" s="20" t="s">
        <v>62</v>
      </c>
      <c r="B46" s="15">
        <v>5000</v>
      </c>
      <c r="C46" s="15">
        <v>5000</v>
      </c>
      <c r="D46" s="15"/>
      <c r="E46" s="15"/>
      <c r="F46" s="15">
        <f t="shared" si="2"/>
        <v>0</v>
      </c>
      <c r="G46" s="15">
        <f t="shared" si="3"/>
        <v>5000</v>
      </c>
      <c r="H46" s="32"/>
    </row>
    <row r="47" spans="1:8" ht="15">
      <c r="A47" s="20" t="s">
        <v>61</v>
      </c>
      <c r="B47" s="15"/>
      <c r="C47" s="15"/>
      <c r="D47" s="15"/>
      <c r="E47" s="15"/>
      <c r="F47" s="15">
        <f t="shared" si="2"/>
        <v>0</v>
      </c>
      <c r="G47" s="15">
        <f t="shared" si="3"/>
        <v>0</v>
      </c>
      <c r="H47" s="22"/>
    </row>
    <row r="48" spans="1:8" ht="30">
      <c r="A48" s="20" t="s">
        <v>57</v>
      </c>
      <c r="B48" s="15">
        <v>108000</v>
      </c>
      <c r="C48" s="15">
        <v>108000</v>
      </c>
      <c r="D48" s="15">
        <v>100000</v>
      </c>
      <c r="E48" s="15"/>
      <c r="F48" s="15">
        <f t="shared" si="2"/>
        <v>100000</v>
      </c>
      <c r="G48" s="15">
        <f t="shared" si="3"/>
        <v>208000</v>
      </c>
      <c r="H48" s="23" t="s">
        <v>84</v>
      </c>
    </row>
    <row r="49" spans="1:8" s="7" customFormat="1" ht="15">
      <c r="A49" s="26" t="s">
        <v>25</v>
      </c>
      <c r="B49" s="14">
        <f>B50+B51+B52+B53+B54</f>
        <v>0</v>
      </c>
      <c r="C49" s="14">
        <f>C50+C51+C52+C53+C54</f>
        <v>500000</v>
      </c>
      <c r="D49" s="14">
        <f>D50+D51+D52+D53+D54</f>
        <v>0</v>
      </c>
      <c r="E49" s="14">
        <f>E50+E51+E52+E53+E54</f>
        <v>0</v>
      </c>
      <c r="F49" s="14">
        <f t="shared" si="2"/>
        <v>0</v>
      </c>
      <c r="G49" s="14">
        <f t="shared" si="3"/>
        <v>500000</v>
      </c>
      <c r="H49" s="33"/>
    </row>
    <row r="50" spans="1:8" ht="30">
      <c r="A50" s="20" t="s">
        <v>69</v>
      </c>
      <c r="B50" s="15"/>
      <c r="C50" s="15">
        <v>500000</v>
      </c>
      <c r="D50" s="15"/>
      <c r="E50" s="15"/>
      <c r="F50" s="15">
        <f t="shared" si="2"/>
        <v>0</v>
      </c>
      <c r="G50" s="15">
        <f t="shared" si="3"/>
        <v>500000</v>
      </c>
      <c r="H50" s="34"/>
    </row>
    <row r="51" spans="1:8" ht="30">
      <c r="A51" s="20" t="s">
        <v>70</v>
      </c>
      <c r="B51" s="15"/>
      <c r="C51" s="15"/>
      <c r="D51" s="15"/>
      <c r="E51" s="15"/>
      <c r="F51" s="15">
        <f t="shared" si="2"/>
        <v>0</v>
      </c>
      <c r="G51" s="15">
        <f t="shared" si="3"/>
        <v>0</v>
      </c>
      <c r="H51" s="23"/>
    </row>
    <row r="52" spans="1:8" ht="15">
      <c r="A52" s="20" t="s">
        <v>71</v>
      </c>
      <c r="B52" s="15"/>
      <c r="C52" s="15"/>
      <c r="D52" s="15"/>
      <c r="E52" s="15"/>
      <c r="F52" s="15">
        <f t="shared" si="2"/>
        <v>0</v>
      </c>
      <c r="G52" s="15">
        <f t="shared" si="3"/>
        <v>0</v>
      </c>
      <c r="H52" s="22"/>
    </row>
    <row r="53" spans="1:8" ht="45">
      <c r="A53" s="20" t="s">
        <v>72</v>
      </c>
      <c r="B53" s="15"/>
      <c r="C53" s="15"/>
      <c r="D53" s="15"/>
      <c r="E53" s="15"/>
      <c r="F53" s="15">
        <f t="shared" si="2"/>
        <v>0</v>
      </c>
      <c r="G53" s="15">
        <f t="shared" si="3"/>
        <v>0</v>
      </c>
      <c r="H53" s="23"/>
    </row>
    <row r="54" spans="1:8" ht="15">
      <c r="A54" s="20" t="s">
        <v>73</v>
      </c>
      <c r="B54" s="15"/>
      <c r="C54" s="15"/>
      <c r="D54" s="15"/>
      <c r="E54" s="15"/>
      <c r="F54" s="15">
        <f t="shared" si="2"/>
        <v>0</v>
      </c>
      <c r="G54" s="15">
        <f t="shared" si="3"/>
        <v>0</v>
      </c>
      <c r="H54" s="23"/>
    </row>
    <row r="55" spans="1:8" s="7" customFormat="1" ht="15">
      <c r="A55" s="26" t="s">
        <v>41</v>
      </c>
      <c r="B55" s="14">
        <v>148758</v>
      </c>
      <c r="C55" s="14">
        <v>148758</v>
      </c>
      <c r="D55" s="14">
        <v>0</v>
      </c>
      <c r="E55" s="14"/>
      <c r="F55" s="14">
        <f t="shared" si="2"/>
        <v>0</v>
      </c>
      <c r="G55" s="14">
        <f t="shared" si="3"/>
        <v>148758</v>
      </c>
      <c r="H55" s="28"/>
    </row>
    <row r="56" spans="1:8" s="6" customFormat="1" ht="15">
      <c r="A56" s="18" t="s">
        <v>26</v>
      </c>
      <c r="B56" s="17">
        <f>B31+B37+B49+B55</f>
        <v>23399449.490000002</v>
      </c>
      <c r="C56" s="17">
        <f>C31+C37+C49+C55</f>
        <v>28402972.669999998</v>
      </c>
      <c r="D56" s="17">
        <f>D31+D37+D49+D55</f>
        <v>100000</v>
      </c>
      <c r="E56" s="17">
        <f>E31+E37+E49+E55</f>
        <v>-100000</v>
      </c>
      <c r="F56" s="17">
        <f>F31+F37+F49+F55</f>
        <v>0</v>
      </c>
      <c r="G56" s="17">
        <f t="shared" si="3"/>
        <v>28402972.669999998</v>
      </c>
      <c r="H56" s="19"/>
    </row>
    <row r="57" spans="1:8" s="6" customFormat="1" ht="15">
      <c r="A57" s="20" t="s">
        <v>42</v>
      </c>
      <c r="B57" s="17">
        <f>B56-B18</f>
        <v>2186949.490000002</v>
      </c>
      <c r="C57" s="17">
        <f>C56-C18</f>
        <v>7164372.669999998</v>
      </c>
      <c r="D57" s="17">
        <f>D56-D18</f>
        <v>100000</v>
      </c>
      <c r="E57" s="17">
        <f>E56-E18</f>
        <v>-100000</v>
      </c>
      <c r="F57" s="17">
        <f t="shared" si="2"/>
        <v>0</v>
      </c>
      <c r="G57" s="17">
        <f>G56-G18</f>
        <v>7164372.669999998</v>
      </c>
      <c r="H57" s="19"/>
    </row>
    <row r="58" spans="1:8" s="6" customFormat="1" ht="15">
      <c r="A58" s="18" t="s">
        <v>27</v>
      </c>
      <c r="B58" s="17">
        <f>B8-B56</f>
        <v>0</v>
      </c>
      <c r="C58" s="17">
        <f>C8-C56</f>
        <v>-4977423.179999996</v>
      </c>
      <c r="D58" s="17">
        <f>D8-D56</f>
        <v>-100000</v>
      </c>
      <c r="E58" s="17">
        <f>E8-E56</f>
        <v>100000</v>
      </c>
      <c r="F58" s="17">
        <f t="shared" si="2"/>
        <v>0</v>
      </c>
      <c r="G58" s="17">
        <f>G8-G56</f>
        <v>-4977423.179999996</v>
      </c>
      <c r="H58" s="19"/>
    </row>
    <row r="59" spans="1:8" ht="12.75">
      <c r="A59" s="57" t="s">
        <v>82</v>
      </c>
      <c r="B59" s="58"/>
      <c r="C59" s="58"/>
      <c r="D59" s="58"/>
      <c r="E59" s="58"/>
      <c r="F59" s="58"/>
      <c r="G59" s="58"/>
      <c r="H59" s="59"/>
    </row>
    <row r="60" spans="1:8" ht="12.75">
      <c r="A60" s="60"/>
      <c r="B60" s="61"/>
      <c r="C60" s="61"/>
      <c r="D60" s="61"/>
      <c r="E60" s="61"/>
      <c r="F60" s="61"/>
      <c r="G60" s="61"/>
      <c r="H60" s="62"/>
    </row>
    <row r="61" spans="1:13" ht="15">
      <c r="A61" s="49" t="s">
        <v>87</v>
      </c>
      <c r="B61" s="55">
        <f>SUM(B72+B71+B63+B66)</f>
        <v>0</v>
      </c>
      <c r="C61" s="55">
        <f>SUM(C72+C71+C63+C66)</f>
        <v>4977423.18</v>
      </c>
      <c r="D61" s="55">
        <f>SUM(D72+D71+D63+D66)</f>
        <v>0</v>
      </c>
      <c r="E61" s="55"/>
      <c r="F61" s="52">
        <f>D61+E61</f>
        <v>0</v>
      </c>
      <c r="G61" s="52">
        <f>C61+F61</f>
        <v>4977423.18</v>
      </c>
      <c r="H61" s="50"/>
      <c r="I61" s="51"/>
      <c r="J61" s="51"/>
      <c r="K61" s="51"/>
      <c r="L61" s="51"/>
      <c r="M61" s="51"/>
    </row>
    <row r="62" spans="1:13" s="4" customFormat="1" ht="15">
      <c r="A62" s="30" t="s">
        <v>28</v>
      </c>
      <c r="B62" s="52">
        <v>0</v>
      </c>
      <c r="C62" s="52">
        <v>0</v>
      </c>
      <c r="D62" s="52"/>
      <c r="E62" s="52"/>
      <c r="F62" s="52">
        <f>D62+E62</f>
        <v>0</v>
      </c>
      <c r="G62" s="52">
        <f>C62+F62</f>
        <v>0</v>
      </c>
      <c r="H62" s="53"/>
      <c r="I62" s="54"/>
      <c r="J62" s="54"/>
      <c r="K62" s="54"/>
      <c r="L62" s="54"/>
      <c r="M62" s="54"/>
    </row>
    <row r="63" spans="1:8" ht="15">
      <c r="A63" s="20" t="s">
        <v>29</v>
      </c>
      <c r="B63" s="15">
        <f>B64+B65</f>
        <v>0</v>
      </c>
      <c r="C63" s="15">
        <f>C64+C65</f>
        <v>0</v>
      </c>
      <c r="D63" s="15">
        <f>D64+D65</f>
        <v>0</v>
      </c>
      <c r="E63" s="15">
        <f>E64+E65</f>
        <v>0</v>
      </c>
      <c r="F63" s="15">
        <f aca="true" t="shared" si="4" ref="F63:F72">D63+E63</f>
        <v>0</v>
      </c>
      <c r="G63" s="15">
        <f aca="true" t="shared" si="5" ref="G63:G72">C63+F63</f>
        <v>0</v>
      </c>
      <c r="H63" s="27"/>
    </row>
    <row r="64" spans="1:8" ht="15">
      <c r="A64" s="20" t="s">
        <v>30</v>
      </c>
      <c r="B64" s="15"/>
      <c r="C64" s="15"/>
      <c r="D64" s="15"/>
      <c r="E64" s="15"/>
      <c r="F64" s="15">
        <f t="shared" si="4"/>
        <v>0</v>
      </c>
      <c r="G64" s="15">
        <f t="shared" si="5"/>
        <v>0</v>
      </c>
      <c r="H64" s="27"/>
    </row>
    <row r="65" spans="1:8" ht="15">
      <c r="A65" s="20" t="s">
        <v>31</v>
      </c>
      <c r="B65" s="15"/>
      <c r="C65" s="15"/>
      <c r="D65" s="15"/>
      <c r="E65" s="15"/>
      <c r="F65" s="15">
        <f t="shared" si="4"/>
        <v>0</v>
      </c>
      <c r="G65" s="15">
        <f t="shared" si="5"/>
        <v>0</v>
      </c>
      <c r="H65" s="27"/>
    </row>
    <row r="66" spans="1:8" ht="15">
      <c r="A66" s="20" t="s">
        <v>32</v>
      </c>
      <c r="B66" s="15">
        <f>B67+B68</f>
        <v>0</v>
      </c>
      <c r="C66" s="15">
        <f>C67+C68</f>
        <v>0</v>
      </c>
      <c r="D66" s="15">
        <f>D67+D68</f>
        <v>0</v>
      </c>
      <c r="E66" s="15">
        <f>E67+E68</f>
        <v>0</v>
      </c>
      <c r="F66" s="15">
        <f t="shared" si="4"/>
        <v>0</v>
      </c>
      <c r="G66" s="15">
        <f t="shared" si="5"/>
        <v>0</v>
      </c>
      <c r="H66" s="27"/>
    </row>
    <row r="67" spans="1:8" ht="15">
      <c r="A67" s="20" t="s">
        <v>33</v>
      </c>
      <c r="B67" s="15"/>
      <c r="C67" s="15"/>
      <c r="D67" s="15"/>
      <c r="E67" s="15"/>
      <c r="F67" s="15">
        <f t="shared" si="4"/>
        <v>0</v>
      </c>
      <c r="G67" s="15">
        <f t="shared" si="5"/>
        <v>0</v>
      </c>
      <c r="H67" s="27"/>
    </row>
    <row r="68" spans="1:8" ht="15">
      <c r="A68" s="20" t="s">
        <v>34</v>
      </c>
      <c r="B68" s="15"/>
      <c r="C68" s="15"/>
      <c r="D68" s="15"/>
      <c r="E68" s="15"/>
      <c r="F68" s="15">
        <f t="shared" si="4"/>
        <v>0</v>
      </c>
      <c r="G68" s="15">
        <f t="shared" si="5"/>
        <v>0</v>
      </c>
      <c r="H68" s="27"/>
    </row>
    <row r="69" spans="1:8" ht="15">
      <c r="A69" s="20" t="s">
        <v>74</v>
      </c>
      <c r="B69" s="15">
        <v>0</v>
      </c>
      <c r="C69" s="15">
        <v>0</v>
      </c>
      <c r="D69" s="15"/>
      <c r="E69" s="15"/>
      <c r="F69" s="15">
        <f t="shared" si="4"/>
        <v>0</v>
      </c>
      <c r="G69" s="15">
        <f t="shared" si="5"/>
        <v>0</v>
      </c>
      <c r="H69" s="27"/>
    </row>
    <row r="70" spans="1:8" ht="15">
      <c r="A70" s="20" t="s">
        <v>43</v>
      </c>
      <c r="B70" s="15">
        <v>0</v>
      </c>
      <c r="C70" s="15">
        <v>0</v>
      </c>
      <c r="D70" s="15"/>
      <c r="E70" s="15"/>
      <c r="F70" s="15">
        <f t="shared" si="4"/>
        <v>0</v>
      </c>
      <c r="G70" s="15">
        <f t="shared" si="5"/>
        <v>0</v>
      </c>
      <c r="H70" s="27"/>
    </row>
    <row r="71" spans="1:8" ht="15">
      <c r="A71" s="20" t="s">
        <v>44</v>
      </c>
      <c r="B71" s="15"/>
      <c r="C71" s="15"/>
      <c r="D71" s="15"/>
      <c r="E71" s="15"/>
      <c r="F71" s="15">
        <f t="shared" si="4"/>
        <v>0</v>
      </c>
      <c r="G71" s="15">
        <f t="shared" si="5"/>
        <v>0</v>
      </c>
      <c r="H71" s="27"/>
    </row>
    <row r="72" spans="1:8" ht="15">
      <c r="A72" s="20" t="s">
        <v>35</v>
      </c>
      <c r="B72" s="35"/>
      <c r="C72" s="15">
        <v>4977423.18</v>
      </c>
      <c r="D72" s="35">
        <v>0</v>
      </c>
      <c r="E72" s="35"/>
      <c r="F72" s="36">
        <f t="shared" si="4"/>
        <v>0</v>
      </c>
      <c r="G72" s="36">
        <f t="shared" si="5"/>
        <v>4977423.18</v>
      </c>
      <c r="H72" s="22"/>
    </row>
    <row r="73" spans="1:8" ht="15">
      <c r="A73" s="20" t="s">
        <v>46</v>
      </c>
      <c r="B73" s="37" t="s">
        <v>51</v>
      </c>
      <c r="C73" s="15"/>
      <c r="D73" s="15">
        <v>4799924.05</v>
      </c>
      <c r="E73" s="38"/>
      <c r="F73" s="38"/>
      <c r="G73" s="15"/>
      <c r="H73" s="27"/>
    </row>
    <row r="74" spans="1:8" ht="15">
      <c r="A74" s="20" t="s">
        <v>47</v>
      </c>
      <c r="B74" s="37" t="s">
        <v>51</v>
      </c>
      <c r="C74" s="15"/>
      <c r="D74" s="15">
        <v>827895.73</v>
      </c>
      <c r="E74" s="38"/>
      <c r="F74" s="38"/>
      <c r="G74" s="15"/>
      <c r="H74" s="27"/>
    </row>
    <row r="75" spans="1:8" ht="15">
      <c r="A75" s="20" t="s">
        <v>48</v>
      </c>
      <c r="B75" s="37" t="s">
        <v>51</v>
      </c>
      <c r="C75" s="15"/>
      <c r="D75" s="15">
        <v>3972028.32</v>
      </c>
      <c r="E75" s="38"/>
      <c r="F75" s="38"/>
      <c r="G75" s="15"/>
      <c r="H75" s="27"/>
    </row>
    <row r="76" spans="1:8" ht="28.5">
      <c r="A76" s="39" t="s">
        <v>45</v>
      </c>
      <c r="B76" s="40" t="s">
        <v>52</v>
      </c>
      <c r="C76" s="40" t="s">
        <v>76</v>
      </c>
      <c r="D76" s="41"/>
      <c r="E76" s="41"/>
      <c r="F76" s="41"/>
      <c r="G76" s="41"/>
      <c r="H76" s="41"/>
    </row>
    <row r="77" spans="1:8" ht="15">
      <c r="A77" s="20" t="s">
        <v>75</v>
      </c>
      <c r="B77" s="35"/>
      <c r="C77" s="35"/>
      <c r="D77" s="42"/>
      <c r="E77" s="42"/>
      <c r="F77" s="42"/>
      <c r="G77" s="43"/>
      <c r="H77" s="44"/>
    </row>
    <row r="78" spans="1:8" ht="15">
      <c r="A78" s="45" t="s">
        <v>77</v>
      </c>
      <c r="B78" s="46"/>
      <c r="C78" s="46"/>
      <c r="D78" s="47"/>
      <c r="E78" s="47"/>
      <c r="F78" s="47"/>
      <c r="G78" s="47"/>
      <c r="H78" s="48"/>
    </row>
    <row r="79" spans="1:8" ht="15">
      <c r="A79" s="20" t="s">
        <v>78</v>
      </c>
      <c r="B79" s="46"/>
      <c r="C79" s="46"/>
      <c r="D79" s="47"/>
      <c r="E79" s="47"/>
      <c r="F79" s="47"/>
      <c r="G79" s="47"/>
      <c r="H79" s="48"/>
    </row>
    <row r="80" spans="1:8" ht="15">
      <c r="A80" s="20" t="s">
        <v>79</v>
      </c>
      <c r="B80" s="46"/>
      <c r="C80" s="46"/>
      <c r="D80" s="47"/>
      <c r="E80" s="47"/>
      <c r="F80" s="47"/>
      <c r="G80" s="47"/>
      <c r="H80" s="48"/>
    </row>
    <row r="81" spans="1:8" ht="15">
      <c r="A81" s="20" t="s">
        <v>80</v>
      </c>
      <c r="B81" s="46"/>
      <c r="C81" s="46"/>
      <c r="D81" s="47"/>
      <c r="E81" s="47"/>
      <c r="F81" s="47"/>
      <c r="G81" s="47"/>
      <c r="H81" s="48"/>
    </row>
    <row r="82" spans="1:3" ht="15">
      <c r="A82" s="13" t="s">
        <v>81</v>
      </c>
      <c r="B82" s="9"/>
      <c r="C82" s="9"/>
    </row>
  </sheetData>
  <sheetProtection/>
  <mergeCells count="14">
    <mergeCell ref="G1:H1"/>
    <mergeCell ref="C4:C5"/>
    <mergeCell ref="D4:F4"/>
    <mergeCell ref="G4:G5"/>
    <mergeCell ref="B3:H3"/>
    <mergeCell ref="B4:B5"/>
    <mergeCell ref="H4:H5"/>
    <mergeCell ref="A29:H30"/>
    <mergeCell ref="A59:H60"/>
    <mergeCell ref="A7:H7"/>
    <mergeCell ref="A2:H2"/>
    <mergeCell ref="A3:A5"/>
  </mergeCells>
  <printOptions horizontalCentered="1"/>
  <pageMargins left="0.1968503937007874" right="0.1968503937007874" top="0.2362204724409449" bottom="0.03937007874015748" header="0.15748031496062992" footer="0.11811023622047245"/>
  <pageSetup fitToHeight="0" horizontalDpi="600" verticalDpi="600" orientation="landscape" paperSize="9" scale="67" r:id="rId1"/>
  <headerFooter alignWithMargins="0">
    <oddFooter xml:space="preserve">&amp;C&amp;"Times New Roman,обычный"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9911</dc:creator>
  <cp:keywords/>
  <dc:description/>
  <cp:lastModifiedBy>admin</cp:lastModifiedBy>
  <cp:lastPrinted>2019-09-06T02:08:50Z</cp:lastPrinted>
  <dcterms:created xsi:type="dcterms:W3CDTF">2010-11-17T11:39:51Z</dcterms:created>
  <dcterms:modified xsi:type="dcterms:W3CDTF">2019-09-06T02:10:13Z</dcterms:modified>
  <cp:category/>
  <cp:version/>
  <cp:contentType/>
  <cp:contentStatus/>
</cp:coreProperties>
</file>